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010"/>
  <workbookPr showInkAnnotation="0" codeName="ThisWorkbook" autoCompressPictures="0"/>
  <mc:AlternateContent xmlns:mc="http://schemas.openxmlformats.org/markup-compatibility/2006">
    <mc:Choice Requires="x15">
      <x15ac:absPath xmlns:x15ac="http://schemas.microsoft.com/office/spreadsheetml/2010/11/ac" url="/Users/lottevanvlimmeren/Code/etdataset/nodes_source_analyses/energy/industry/"/>
    </mc:Choice>
  </mc:AlternateContent>
  <xr:revisionPtr revIDLastSave="0" documentId="13_ncr:1_{B76A94D4-1CA0-EF46-8AE2-84BBD07AEEBC}" xr6:coauthVersionLast="47" xr6:coauthVersionMax="47" xr10:uidLastSave="{00000000-0000-0000-0000-000000000000}"/>
  <bookViews>
    <workbookView xWindow="720" yWindow="-28300" windowWidth="25600" windowHeight="28300" tabRatio="762" activeTab="1" xr2:uid="{00000000-000D-0000-FFFF-FFFF00000000}"/>
  </bookViews>
  <sheets>
    <sheet name="Cover sheet" sheetId="14" r:id="rId1"/>
    <sheet name="Dashboard" sheetId="12" r:id="rId2"/>
    <sheet name="Research data" sheetId="13" r:id="rId3"/>
    <sheet name="Notes" sheetId="21" r:id="rId4"/>
    <sheet name="Sources" sheetId="22" r:id="rId5"/>
  </sheets>
  <externalReferences>
    <externalReference r:id="rId6"/>
    <externalReference r:id="rId7"/>
  </externalReferences>
  <definedNames>
    <definedName name="exchange_rate_2011_2010" localSheetId="3">#REF!</definedName>
    <definedName name="exchange_rate_2011_2010" localSheetId="4">#REF!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 localSheetId="3">Notes!#REF!</definedName>
    <definedName name="labor_cost" localSheetId="4">Notes!#REF!</definedName>
    <definedName name="labor_cost">#REF!</definedName>
    <definedName name="licensing" localSheetId="3">Notes!#REF!</definedName>
    <definedName name="licensing" localSheetId="4">Notes!#REF!</definedName>
    <definedName name="licensing">#REF!</definedName>
    <definedName name="m2_to_km2">#REF!</definedName>
    <definedName name="overhead_GA" localSheetId="3">Notes!#REF!</definedName>
    <definedName name="overhead_GA" localSheetId="4">Notes!#REF!</definedName>
    <definedName name="overhead_GA">#REF!</definedName>
    <definedName name="sensitivity_07">'[2]Tornado Charts'!$I$48</definedName>
    <definedName name="STC">#REF!</definedName>
    <definedName name="STC_insolation">#REF!</definedName>
    <definedName name="tax_insurance" localSheetId="3">Notes!#REF!</definedName>
    <definedName name="tax_insurance" localSheetId="4">Notes!#REF!</definedName>
    <definedName name="tax_insurance">#REF!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F20" i="21" l="1"/>
  <c r="G22" i="21"/>
  <c r="F22" i="21"/>
  <c r="G21" i="21"/>
  <c r="G23" i="21"/>
  <c r="G20" i="21"/>
  <c r="G24" i="21" s="1"/>
  <c r="E31" i="21" l="1"/>
  <c r="E29" i="21"/>
  <c r="E30" i="21"/>
  <c r="E28" i="21"/>
  <c r="F24" i="21"/>
  <c r="E36" i="21" s="1"/>
  <c r="J9" i="13"/>
  <c r="F9" i="13" s="1"/>
  <c r="E34" i="21" l="1"/>
  <c r="E35" i="21"/>
  <c r="E37" i="21"/>
  <c r="H10" i="13" s="1"/>
  <c r="J10" i="13"/>
  <c r="F10" i="13" s="1"/>
  <c r="H8" i="13"/>
  <c r="H9" i="13"/>
  <c r="H7" i="13"/>
  <c r="J8" i="13"/>
  <c r="F8" i="13" s="1"/>
  <c r="J7" i="13"/>
  <c r="F7" i="13" s="1"/>
  <c r="E13" i="12" l="1"/>
  <c r="E14" i="12"/>
  <c r="E15" i="12"/>
  <c r="E12" i="12"/>
</calcChain>
</file>

<file path=xl/sharedStrings.xml><?xml version="1.0" encoding="utf-8"?>
<sst xmlns="http://schemas.openxmlformats.org/spreadsheetml/2006/main" count="120" uniqueCount="78">
  <si>
    <t>Source</t>
  </si>
  <si>
    <t>Value</t>
  </si>
  <si>
    <t>Definition</t>
  </si>
  <si>
    <t>Unit</t>
  </si>
  <si>
    <t>Link</t>
  </si>
  <si>
    <t>Cover Sheet</t>
  </si>
  <si>
    <t>Document</t>
  </si>
  <si>
    <t>Country</t>
  </si>
  <si>
    <t>Organization</t>
  </si>
  <si>
    <t>Quintel Intelligence</t>
  </si>
  <si>
    <t>Definition on the sources</t>
  </si>
  <si>
    <t>Type</t>
  </si>
  <si>
    <t>Date published</t>
  </si>
  <si>
    <t>Date retrieved</t>
  </si>
  <si>
    <t>Attribute</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</si>
  <si>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</si>
  <si>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</si>
  <si>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</si>
  <si>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</si>
  <si>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</si>
  <si>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</si>
  <si>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</si>
  <si>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</si>
  <si>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</si>
  <si>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</si>
  <si>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</si>
  <si>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</si>
  <si>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</si>
  <si>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</si>
  <si>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</si>
  <si>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</si>
  <si>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</si>
  <si>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Technical</t>
  </si>
  <si>
    <t>Comments</t>
  </si>
  <si>
    <t>Subject year</t>
  </si>
  <si>
    <t>ETM Library URL</t>
  </si>
  <si>
    <t>Values</t>
  </si>
  <si>
    <t>Page</t>
  </si>
  <si>
    <t>%</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</si>
  <si>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</si>
  <si>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PBL &amp; TNO - MIDDEN</t>
  </si>
  <si>
    <t>PBL &amp; ECN/TNO (2019) - Decarbonisation options for the Dutch Steel Industry</t>
  </si>
  <si>
    <t>Lotte van Vlimmeren</t>
  </si>
  <si>
    <t>https://www.pbl.nl/en/publications/decarbonisation-options-for-the-dutch-steel-industry</t>
  </si>
  <si>
    <t>input.electricity</t>
  </si>
  <si>
    <t>input.coal</t>
  </si>
  <si>
    <t>input.hydrogen</t>
  </si>
  <si>
    <t>input.network_gas</t>
  </si>
  <si>
    <t xml:space="preserve">Typical input share of electricity </t>
  </si>
  <si>
    <t xml:space="preserve">Typical input share of coal </t>
  </si>
  <si>
    <t xml:space="preserve">Typical input share of hydrogen </t>
  </si>
  <si>
    <t xml:space="preserve">Typical input share of network gas </t>
  </si>
  <si>
    <t>Roland Berger</t>
  </si>
  <si>
    <t>The input shares are calculated based on netto energy consumption.</t>
  </si>
  <si>
    <t>Downstream steelmaking processes are included.</t>
  </si>
  <si>
    <t>PJ per MT steel (LHV); Including downstream processes</t>
  </si>
  <si>
    <t>Midden</t>
  </si>
  <si>
    <t>Electricity</t>
  </si>
  <si>
    <t>Coal</t>
  </si>
  <si>
    <t>Hydrogen</t>
  </si>
  <si>
    <t>Natural gas</t>
  </si>
  <si>
    <t>Totaal</t>
  </si>
  <si>
    <t>Input shares DRI network gas including downstram processes</t>
  </si>
  <si>
    <t>input shares</t>
  </si>
  <si>
    <t>Dec/21</t>
  </si>
  <si>
    <t>Roland Berger (2021) -  Haalbaarheidsstudie klimaatneutrale paden TSN Ijmuiden</t>
  </si>
  <si>
    <t>https://www.tatasteeleurope.com/sites/default/files/TSN-FNV%20Klimaat%20neutrale%20paden%20Tussentijdse%20Parlementaire%20Memo.pdf</t>
  </si>
  <si>
    <t>Figure 7 (Roland Berger) presents the energy in- and outputs for the annual steel production of 7.2 Mton steel. These numbers are divided by 7.2 to determine the inputs per Mton steel production.</t>
  </si>
  <si>
    <t>Some of the inputs are presented in (M/k)ton or in TWh. These numbers are converted to PJ.</t>
  </si>
  <si>
    <t>industry_steel_dri_hydrogen</t>
  </si>
  <si>
    <t>Typical expected input shares for the DRI with hydrogen as reducing agent based on figure F and J (Roland Berger) and figure 25 (PBL&amp;ECN/TNO).</t>
  </si>
  <si>
    <t>DRI Hydrogen</t>
  </si>
  <si>
    <t>Figure J shows that it is possible to reduce an additional 0.9 Mton of CO2 emissions by using hydrogen in other steel production factories. Hydrogen can mainly replace network gas in downstream processes.</t>
  </si>
  <si>
    <t>The 0.9 Mton CO2 corresponds to ~15.8 PJ network gas for the annual steel production, divided by 7.2 results in 2 PJ network gas per Mton steel. For the netto input overview, 2 PJ network gas is replaced by 2 PJ hydrogen.</t>
  </si>
  <si>
    <t>Cost</t>
  </si>
  <si>
    <t>takes_part_in_ets</t>
  </si>
  <si>
    <t>yes=1, no=0</t>
  </si>
  <si>
    <t>Quintel assumption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</si>
</sst>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0000000"/>
    <numFmt numFmtId="166" formatCode="0.000000000"/>
  </numFmts>
  <fonts count="26">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10"/>
      <name val="Arial"/>
      <family val="2"/>
    </font>
    <font>
      <sz val="12"/>
      <color rgb="FFFF0000"/>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0">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s>
  <cellStyleXfs count="442">
    <xf numFmtId="0" fontId="0" fillId="0" borderId="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24" fillId="0" borderId="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cellStyleXfs>
  <cellXfs count="145">
    <xf numFmtId="0" fontId="0" fillId="0" borderId="0" xfId="0"/>
    <xf numFmtId="0" fontId="16" fillId="3" borderId="7" xfId="0" applyFont="1" applyFill="1" applyBorder="1"/>
    <xf numFmtId="0" fontId="17" fillId="3" borderId="17" xfId="0" applyFont="1" applyFill="1" applyBorder="1"/>
    <xf numFmtId="0" fontId="16" fillId="3" borderId="13" xfId="0" applyFont="1" applyFill="1" applyBorder="1"/>
    <xf numFmtId="0" fontId="18" fillId="3" borderId="7" xfId="0" applyFont="1" applyFill="1" applyBorder="1" applyAlignment="1">
      <alignment vertical="center"/>
    </xf>
    <xf numFmtId="49" fontId="16" fillId="2" borderId="8" xfId="0" applyNumberFormat="1" applyFont="1" applyFill="1" applyBorder="1" applyAlignment="1">
      <alignment horizontal="left"/>
    </xf>
    <xf numFmtId="0" fontId="18" fillId="3" borderId="1" xfId="0" applyFont="1" applyFill="1" applyBorder="1" applyAlignment="1">
      <alignment vertical="center"/>
    </xf>
    <xf numFmtId="0" fontId="16" fillId="3" borderId="14" xfId="0" applyFont="1" applyFill="1" applyBorder="1"/>
    <xf numFmtId="0" fontId="16" fillId="3" borderId="0" xfId="0" applyFont="1" applyFill="1" applyBorder="1"/>
    <xf numFmtId="1" fontId="15" fillId="2" borderId="0" xfId="0" applyNumberFormat="1" applyFont="1" applyFill="1" applyBorder="1" applyAlignment="1" applyProtection="1">
      <alignment horizontal="right" vertical="center"/>
    </xf>
    <xf numFmtId="0" fontId="15" fillId="0" borderId="0" xfId="0" applyNumberFormat="1" applyFont="1" applyFill="1" applyBorder="1" applyAlignment="1" applyProtection="1">
      <alignment horizontal="left" vertical="center"/>
    </xf>
    <xf numFmtId="0" fontId="15" fillId="2" borderId="0" xfId="0" applyFont="1" applyFill="1" applyBorder="1"/>
    <xf numFmtId="0" fontId="15" fillId="2" borderId="5" xfId="0" applyFont="1" applyFill="1" applyBorder="1"/>
    <xf numFmtId="0" fontId="15" fillId="2" borderId="9" xfId="0" applyFont="1" applyFill="1" applyBorder="1"/>
    <xf numFmtId="0" fontId="15" fillId="0" borderId="9" xfId="0" applyFont="1" applyFill="1" applyBorder="1"/>
    <xf numFmtId="0" fontId="17" fillId="0" borderId="9" xfId="0" applyFont="1" applyFill="1" applyBorder="1"/>
    <xf numFmtId="49" fontId="15" fillId="2" borderId="0" xfId="0" applyNumberFormat="1" applyFont="1" applyFill="1" applyBorder="1"/>
    <xf numFmtId="49" fontId="15" fillId="2" borderId="9" xfId="0" applyNumberFormat="1" applyFont="1" applyFill="1" applyBorder="1"/>
    <xf numFmtId="0" fontId="15" fillId="2" borderId="4" xfId="0" applyFont="1" applyFill="1" applyBorder="1"/>
    <xf numFmtId="0" fontId="12" fillId="2" borderId="0" xfId="0" applyFont="1" applyFill="1" applyBorder="1"/>
    <xf numFmtId="0" fontId="15" fillId="0" borderId="16" xfId="0" applyFont="1" applyFill="1" applyBorder="1"/>
    <xf numFmtId="0" fontId="15" fillId="2" borderId="6" xfId="0" applyFont="1" applyFill="1" applyBorder="1"/>
    <xf numFmtId="0" fontId="15" fillId="2" borderId="0" xfId="0" applyFont="1" applyFill="1"/>
    <xf numFmtId="0" fontId="16" fillId="3" borderId="17" xfId="0" applyFont="1" applyFill="1" applyBorder="1"/>
    <xf numFmtId="0" fontId="16" fillId="3" borderId="2" xfId="0" applyFont="1" applyFill="1" applyBorder="1"/>
    <xf numFmtId="0" fontId="12" fillId="2" borderId="2" xfId="0" applyFont="1" applyFill="1" applyBorder="1"/>
    <xf numFmtId="0" fontId="19" fillId="3" borderId="0" xfId="0" applyFont="1" applyFill="1" applyBorder="1"/>
    <xf numFmtId="0" fontId="12" fillId="2" borderId="7" xfId="0" applyFont="1" applyFill="1" applyBorder="1"/>
    <xf numFmtId="0" fontId="17" fillId="3" borderId="0" xfId="0" applyFont="1" applyFill="1" applyBorder="1"/>
    <xf numFmtId="0" fontId="15" fillId="2" borderId="0" xfId="0" applyNumberFormat="1" applyFont="1" applyFill="1" applyBorder="1" applyAlignment="1" applyProtection="1">
      <alignment horizontal="left" vertical="center"/>
    </xf>
    <xf numFmtId="0" fontId="11" fillId="2" borderId="0" xfId="0" applyFont="1" applyFill="1"/>
    <xf numFmtId="0" fontId="11" fillId="2" borderId="0" xfId="0" applyFont="1" applyFill="1" applyBorder="1"/>
    <xf numFmtId="0" fontId="11" fillId="2" borderId="3" xfId="0" applyFont="1" applyFill="1" applyBorder="1"/>
    <xf numFmtId="0" fontId="11" fillId="2" borderId="15" xfId="0" applyFont="1" applyFill="1" applyBorder="1"/>
    <xf numFmtId="0" fontId="10" fillId="2" borderId="0" xfId="0" applyFont="1" applyFill="1"/>
    <xf numFmtId="0" fontId="10" fillId="2" borderId="3" xfId="0" applyFont="1" applyFill="1" applyBorder="1"/>
    <xf numFmtId="0" fontId="10" fillId="2" borderId="4" xfId="0" applyFont="1" applyFill="1" applyBorder="1"/>
    <xf numFmtId="0" fontId="10" fillId="2" borderId="6" xfId="0" applyFont="1" applyFill="1" applyBorder="1"/>
    <xf numFmtId="0" fontId="10" fillId="2" borderId="0" xfId="0" applyFont="1" applyFill="1" applyBorder="1"/>
    <xf numFmtId="2" fontId="10" fillId="2" borderId="0" xfId="0" applyNumberFormat="1" applyFont="1" applyFill="1" applyBorder="1" applyAlignment="1" applyProtection="1">
      <alignment horizontal="right" vertical="center"/>
    </xf>
    <xf numFmtId="10" fontId="10" fillId="2" borderId="0" xfId="0" applyNumberFormat="1" applyFont="1" applyFill="1" applyBorder="1" applyAlignment="1" applyProtection="1">
      <alignment horizontal="left" vertical="center" indent="2"/>
    </xf>
    <xf numFmtId="0" fontId="20" fillId="2" borderId="0" xfId="0" applyFont="1" applyFill="1"/>
    <xf numFmtId="0" fontId="20" fillId="2" borderId="3" xfId="0" applyFont="1" applyFill="1" applyBorder="1"/>
    <xf numFmtId="0" fontId="20" fillId="2" borderId="4" xfId="0" applyFont="1" applyFill="1" applyBorder="1"/>
    <xf numFmtId="0" fontId="20" fillId="2" borderId="15" xfId="0" applyFont="1" applyFill="1" applyBorder="1"/>
    <xf numFmtId="0" fontId="21" fillId="2" borderId="0" xfId="0" applyFont="1" applyFill="1"/>
    <xf numFmtId="0" fontId="20" fillId="2" borderId="9" xfId="0" applyFont="1" applyFill="1" applyBorder="1"/>
    <xf numFmtId="0" fontId="20" fillId="2" borderId="6" xfId="0" applyFont="1" applyFill="1" applyBorder="1"/>
    <xf numFmtId="0" fontId="20" fillId="2" borderId="0" xfId="0" applyFont="1" applyFill="1" applyBorder="1"/>
    <xf numFmtId="0" fontId="21" fillId="2" borderId="9" xfId="0" applyFont="1" applyFill="1" applyBorder="1"/>
    <xf numFmtId="0" fontId="15" fillId="2" borderId="17" xfId="0" applyFont="1" applyFill="1" applyBorder="1"/>
    <xf numFmtId="0" fontId="7" fillId="2" borderId="2" xfId="0" applyFont="1" applyFill="1" applyBorder="1"/>
    <xf numFmtId="0" fontId="15" fillId="2" borderId="7" xfId="0" applyFont="1" applyFill="1" applyBorder="1"/>
    <xf numFmtId="0" fontId="7" fillId="2" borderId="0" xfId="0" applyFont="1" applyFill="1" applyBorder="1"/>
    <xf numFmtId="0" fontId="22" fillId="2" borderId="0" xfId="0" applyFont="1" applyFill="1" applyBorder="1"/>
    <xf numFmtId="0" fontId="7" fillId="2" borderId="18" xfId="0" applyFont="1" applyFill="1" applyBorder="1"/>
    <xf numFmtId="0" fontId="7" fillId="4" borderId="0" xfId="0" applyFont="1" applyFill="1" applyBorder="1"/>
    <xf numFmtId="0" fontId="7" fillId="5" borderId="0" xfId="0" applyFont="1" applyFill="1" applyBorder="1"/>
    <xf numFmtId="0" fontId="7" fillId="6" borderId="0" xfId="0" applyFont="1" applyFill="1" applyBorder="1"/>
    <xf numFmtId="0" fontId="7" fillId="7" borderId="0" xfId="0" applyFont="1" applyFill="1" applyBorder="1"/>
    <xf numFmtId="0" fontId="7" fillId="2" borderId="7" xfId="0" applyFont="1" applyFill="1" applyBorder="1"/>
    <xf numFmtId="0" fontId="7" fillId="8" borderId="0" xfId="0" applyFont="1" applyFill="1" applyBorder="1"/>
    <xf numFmtId="0" fontId="7" fillId="9" borderId="0" xfId="0" applyFont="1" applyFill="1" applyBorder="1"/>
    <xf numFmtId="0" fontId="7" fillId="10" borderId="0" xfId="0" applyFont="1" applyFill="1" applyBorder="1"/>
    <xf numFmtId="0" fontId="7" fillId="11" borderId="0" xfId="0" applyFont="1" applyFill="1" applyBorder="1"/>
    <xf numFmtId="0" fontId="15" fillId="2" borderId="9" xfId="0" applyNumberFormat="1" applyFont="1" applyFill="1" applyBorder="1" applyAlignment="1" applyProtection="1">
      <alignment vertical="center"/>
    </xf>
    <xf numFmtId="0" fontId="15" fillId="2" borderId="19" xfId="0" applyFont="1" applyFill="1" applyBorder="1"/>
    <xf numFmtId="0" fontId="16" fillId="2" borderId="0" xfId="0" applyFont="1" applyFill="1" applyBorder="1"/>
    <xf numFmtId="0" fontId="21" fillId="2" borderId="16" xfId="0" applyFont="1" applyFill="1" applyBorder="1"/>
    <xf numFmtId="0" fontId="20" fillId="2" borderId="19" xfId="0" applyFont="1" applyFill="1" applyBorder="1"/>
    <xf numFmtId="0" fontId="6" fillId="2" borderId="0" xfId="0" applyFont="1" applyFill="1"/>
    <xf numFmtId="0" fontId="6" fillId="2" borderId="10" xfId="0" applyFont="1" applyFill="1" applyBorder="1"/>
    <xf numFmtId="0" fontId="6" fillId="2" borderId="11" xfId="0" applyFont="1" applyFill="1" applyBorder="1"/>
    <xf numFmtId="0" fontId="6" fillId="2" borderId="12" xfId="0" applyFont="1" applyFill="1" applyBorder="1"/>
    <xf numFmtId="0" fontId="5" fillId="2" borderId="0" xfId="0" applyFont="1" applyFill="1"/>
    <xf numFmtId="49" fontId="5" fillId="2" borderId="0" xfId="0" applyNumberFormat="1" applyFont="1" applyFill="1"/>
    <xf numFmtId="0" fontId="5" fillId="2" borderId="0" xfId="0" applyFont="1" applyFill="1" applyBorder="1"/>
    <xf numFmtId="0" fontId="5" fillId="2" borderId="6" xfId="0" applyFont="1" applyFill="1" applyBorder="1"/>
    <xf numFmtId="17" fontId="5" fillId="2" borderId="0" xfId="0" applyNumberFormat="1" applyFont="1" applyFill="1" applyBorder="1"/>
    <xf numFmtId="0" fontId="5" fillId="2" borderId="16" xfId="0" applyFont="1" applyFill="1" applyBorder="1"/>
    <xf numFmtId="49" fontId="5" fillId="2" borderId="0" xfId="0" applyNumberFormat="1" applyFont="1" applyFill="1" applyBorder="1"/>
    <xf numFmtId="0" fontId="5" fillId="2" borderId="4" xfId="0" applyFont="1" applyFill="1" applyBorder="1"/>
    <xf numFmtId="49" fontId="5" fillId="2" borderId="4" xfId="0" applyNumberFormat="1" applyFont="1" applyFill="1" applyBorder="1"/>
    <xf numFmtId="0" fontId="5" fillId="2" borderId="3" xfId="0" applyFont="1" applyFill="1" applyBorder="1"/>
    <xf numFmtId="0" fontId="10" fillId="2" borderId="15" xfId="0" applyFont="1" applyFill="1" applyBorder="1"/>
    <xf numFmtId="0" fontId="8" fillId="0" borderId="0" xfId="0" applyFont="1" applyFill="1" applyBorder="1"/>
    <xf numFmtId="0" fontId="10" fillId="2" borderId="5" xfId="0" applyFont="1" applyFill="1" applyBorder="1"/>
    <xf numFmtId="0" fontId="9" fillId="0" borderId="0" xfId="0"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0" fontId="0" fillId="0" borderId="0" xfId="0" applyBorder="1"/>
    <xf numFmtId="0" fontId="5" fillId="2" borderId="15" xfId="0" applyFont="1" applyFill="1" applyBorder="1"/>
    <xf numFmtId="0" fontId="5" fillId="2" borderId="5" xfId="0" applyFont="1" applyFill="1" applyBorder="1"/>
    <xf numFmtId="0" fontId="5" fillId="2" borderId="10" xfId="0" applyFont="1" applyFill="1" applyBorder="1"/>
    <xf numFmtId="0" fontId="5" fillId="2" borderId="11" xfId="0" applyFont="1" applyFill="1" applyBorder="1"/>
    <xf numFmtId="49" fontId="5" fillId="2" borderId="11" xfId="0" applyNumberFormat="1" applyFont="1" applyFill="1" applyBorder="1"/>
    <xf numFmtId="0" fontId="5" fillId="2" borderId="12" xfId="0" applyFont="1" applyFill="1" applyBorder="1"/>
    <xf numFmtId="0" fontId="12" fillId="2" borderId="13" xfId="0" applyFont="1" applyFill="1" applyBorder="1"/>
    <xf numFmtId="0" fontId="12" fillId="2" borderId="8" xfId="0" applyFont="1" applyFill="1" applyBorder="1"/>
    <xf numFmtId="0" fontId="12" fillId="2" borderId="1" xfId="0" applyFont="1" applyFill="1" applyBorder="1"/>
    <xf numFmtId="0" fontId="12" fillId="2" borderId="9" xfId="0" applyFont="1" applyFill="1" applyBorder="1"/>
    <xf numFmtId="0" fontId="12" fillId="2" borderId="14" xfId="0" applyFont="1" applyFill="1" applyBorder="1"/>
    <xf numFmtId="0" fontId="4" fillId="2" borderId="0" xfId="0" applyFont="1" applyFill="1"/>
    <xf numFmtId="0" fontId="4" fillId="2" borderId="6" xfId="0" applyFont="1" applyFill="1" applyBorder="1"/>
    <xf numFmtId="0" fontId="4" fillId="0" borderId="0" xfId="0" applyFont="1"/>
    <xf numFmtId="0" fontId="16" fillId="0" borderId="0" xfId="0" applyFont="1"/>
    <xf numFmtId="0" fontId="4" fillId="0" borderId="18" xfId="0" applyFont="1" applyBorder="1"/>
    <xf numFmtId="0" fontId="4" fillId="2" borderId="5" xfId="0" applyFont="1" applyFill="1" applyBorder="1"/>
    <xf numFmtId="1" fontId="15" fillId="2" borderId="0" xfId="0" applyNumberFormat="1" applyFont="1" applyFill="1" applyAlignment="1">
      <alignment horizontal="right" vertical="center"/>
    </xf>
    <xf numFmtId="0" fontId="3" fillId="2" borderId="18" xfId="0" applyFont="1" applyFill="1" applyBorder="1"/>
    <xf numFmtId="0" fontId="4" fillId="0" borderId="0" xfId="0" applyFont="1" applyFill="1"/>
    <xf numFmtId="165" fontId="4" fillId="0" borderId="18" xfId="0" applyNumberFormat="1" applyFont="1" applyBorder="1"/>
    <xf numFmtId="0" fontId="3" fillId="2" borderId="0" xfId="0" applyFont="1" applyFill="1" applyBorder="1"/>
    <xf numFmtId="49" fontId="3" fillId="2" borderId="0" xfId="0" applyNumberFormat="1" applyFont="1" applyFill="1" applyBorder="1" applyAlignment="1">
      <alignment horizontal="right"/>
    </xf>
    <xf numFmtId="164" fontId="20" fillId="2" borderId="0" xfId="0" applyNumberFormat="1" applyFont="1" applyFill="1" applyBorder="1"/>
    <xf numFmtId="0" fontId="20" fillId="2" borderId="5" xfId="0" applyFont="1" applyFill="1" applyBorder="1"/>
    <xf numFmtId="0" fontId="25" fillId="2" borderId="0" xfId="0" applyFont="1" applyFill="1" applyBorder="1"/>
    <xf numFmtId="0" fontId="25" fillId="0" borderId="0" xfId="0" applyFont="1" applyBorder="1"/>
    <xf numFmtId="0" fontId="15" fillId="2" borderId="0" xfId="0" applyFont="1" applyFill="1" applyBorder="1" applyAlignment="1">
      <alignment horizontal="left"/>
    </xf>
    <xf numFmtId="0" fontId="21" fillId="2" borderId="0" xfId="0" applyFont="1" applyFill="1" applyBorder="1"/>
    <xf numFmtId="0" fontId="3" fillId="2" borderId="0" xfId="0" applyFont="1" applyFill="1" applyBorder="1" applyAlignment="1">
      <alignment horizontal="left"/>
    </xf>
    <xf numFmtId="164" fontId="2" fillId="2" borderId="0" xfId="0" applyNumberFormat="1" applyFont="1" applyFill="1" applyBorder="1"/>
    <xf numFmtId="0" fontId="22" fillId="2" borderId="0" xfId="0" applyFont="1" applyFill="1" applyBorder="1" applyAlignment="1">
      <alignment horizontal="left"/>
    </xf>
    <xf numFmtId="166" fontId="20" fillId="2" borderId="0" xfId="0" applyNumberFormat="1" applyFont="1" applyFill="1" applyBorder="1"/>
    <xf numFmtId="0" fontId="20" fillId="2" borderId="10" xfId="0" applyFont="1" applyFill="1" applyBorder="1"/>
    <xf numFmtId="0" fontId="20" fillId="2" borderId="11" xfId="0" applyFont="1" applyFill="1" applyBorder="1"/>
    <xf numFmtId="0" fontId="20" fillId="2" borderId="12" xfId="0" applyFont="1" applyFill="1" applyBorder="1"/>
    <xf numFmtId="0" fontId="23" fillId="12" borderId="17" xfId="0" applyFont="1" applyFill="1" applyBorder="1" applyAlignment="1">
      <alignment horizontal="left" vertical="top" wrapText="1"/>
    </xf>
    <xf numFmtId="0" fontId="23" fillId="12" borderId="2" xfId="0" applyFont="1" applyFill="1" applyBorder="1" applyAlignment="1">
      <alignment horizontal="left" vertical="top" wrapText="1"/>
    </xf>
    <xf numFmtId="0" fontId="23" fillId="12" borderId="13" xfId="0" applyFont="1" applyFill="1" applyBorder="1" applyAlignment="1">
      <alignment horizontal="left" vertical="top" wrapText="1"/>
    </xf>
    <xf numFmtId="0" fontId="23" fillId="12" borderId="7" xfId="0" applyFont="1" applyFill="1" applyBorder="1" applyAlignment="1">
      <alignment horizontal="left" vertical="top" wrapText="1"/>
    </xf>
    <xf numFmtId="0" fontId="23" fillId="12" borderId="0" xfId="0" applyFont="1" applyFill="1" applyBorder="1" applyAlignment="1">
      <alignment horizontal="left" vertical="top" wrapText="1"/>
    </xf>
    <xf numFmtId="0" fontId="23" fillId="12" borderId="8" xfId="0" applyFont="1" applyFill="1" applyBorder="1" applyAlignment="1">
      <alignment horizontal="left" vertical="top" wrapText="1"/>
    </xf>
    <xf numFmtId="0" fontId="23" fillId="12" borderId="1" xfId="0" applyFont="1" applyFill="1" applyBorder="1" applyAlignment="1">
      <alignment horizontal="left" vertical="top" wrapText="1"/>
    </xf>
    <xf numFmtId="0" fontId="23" fillId="12" borderId="9" xfId="0" applyFont="1" applyFill="1" applyBorder="1" applyAlignment="1">
      <alignment horizontal="left" vertical="top" wrapText="1"/>
    </xf>
    <xf numFmtId="0" fontId="23" fillId="12" borderId="14" xfId="0" applyFont="1" applyFill="1" applyBorder="1" applyAlignment="1">
      <alignment horizontal="left" vertical="top" wrapText="1"/>
    </xf>
    <xf numFmtId="0" fontId="1" fillId="2" borderId="0" xfId="0" applyFont="1" applyFill="1"/>
    <xf numFmtId="0" fontId="1" fillId="2" borderId="6" xfId="0" applyFont="1" applyFill="1" applyBorder="1"/>
    <xf numFmtId="0" fontId="1" fillId="2" borderId="5" xfId="0" applyFont="1" applyFill="1" applyBorder="1"/>
    <xf numFmtId="0" fontId="1" fillId="0" borderId="0" xfId="0" applyFont="1"/>
    <xf numFmtId="164" fontId="1" fillId="2" borderId="18" xfId="0" applyNumberFormat="1" applyFont="1" applyFill="1" applyBorder="1"/>
    <xf numFmtId="0" fontId="1" fillId="0" borderId="0" xfId="0" applyFont="1" applyAlignment="1">
      <alignment vertical="center"/>
    </xf>
    <xf numFmtId="0" fontId="1" fillId="2" borderId="18" xfId="0" applyFont="1" applyFill="1" applyBorder="1" applyAlignment="1">
      <alignment vertical="center"/>
    </xf>
    <xf numFmtId="0" fontId="4" fillId="0" borderId="0" xfId="0" applyFont="1" applyBorder="1"/>
  </cellXfs>
  <cellStyles count="442">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BA01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2.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tiff"/><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2</xdr:col>
      <xdr:colOff>609600</xdr:colOff>
      <xdr:row>41</xdr:row>
      <xdr:rowOff>136318</xdr:rowOff>
    </xdr:from>
    <xdr:to>
      <xdr:col>13</xdr:col>
      <xdr:colOff>1308100</xdr:colOff>
      <xdr:row>65</xdr:row>
      <xdr:rowOff>114299</xdr:rowOff>
    </xdr:to>
    <xdr:pic>
      <xdr:nvPicPr>
        <xdr:cNvPr id="6" name="Picture 5">
          <a:extLst>
            <a:ext uri="{FF2B5EF4-FFF2-40B4-BE49-F238E27FC236}">
              <a16:creationId xmlns:a16="http://schemas.microsoft.com/office/drawing/2014/main" id="{D31DA9D7-B535-C14C-9D42-453305188DDC}"/>
            </a:ext>
          </a:extLst>
        </xdr:cNvPr>
        <xdr:cNvPicPr>
          <a:picLocks noChangeAspect="1"/>
        </xdr:cNvPicPr>
      </xdr:nvPicPr>
      <xdr:blipFill>
        <a:blip xmlns:r="http://schemas.openxmlformats.org/officeDocument/2006/relationships" r:embed="rId1"/>
        <a:stretch>
          <a:fillRect/>
        </a:stretch>
      </xdr:blipFill>
      <xdr:spPr>
        <a:xfrm>
          <a:off x="1219200" y="8492918"/>
          <a:ext cx="10629900" cy="4854781"/>
        </a:xfrm>
        <a:prstGeom prst="rect">
          <a:avLst/>
        </a:prstGeom>
      </xdr:spPr>
    </xdr:pic>
    <xdr:clientData/>
  </xdr:twoCellAnchor>
  <xdr:twoCellAnchor editAs="oneCell">
    <xdr:from>
      <xdr:col>14</xdr:col>
      <xdr:colOff>215900</xdr:colOff>
      <xdr:row>0</xdr:row>
      <xdr:rowOff>190500</xdr:rowOff>
    </xdr:from>
    <xdr:to>
      <xdr:col>22</xdr:col>
      <xdr:colOff>279400</xdr:colOff>
      <xdr:row>43</xdr:row>
      <xdr:rowOff>114300</xdr:rowOff>
    </xdr:to>
    <xdr:pic>
      <xdr:nvPicPr>
        <xdr:cNvPr id="8" name="Picture 7">
          <a:extLst>
            <a:ext uri="{FF2B5EF4-FFF2-40B4-BE49-F238E27FC236}">
              <a16:creationId xmlns:a16="http://schemas.microsoft.com/office/drawing/2014/main" id="{797C9E7E-9BB9-4D49-A3EB-AEAD013D97B8}"/>
            </a:ext>
          </a:extLst>
        </xdr:cNvPr>
        <xdr:cNvPicPr>
          <a:picLocks noChangeAspect="1"/>
        </xdr:cNvPicPr>
      </xdr:nvPicPr>
      <xdr:blipFill>
        <a:blip xmlns:r="http://schemas.openxmlformats.org/officeDocument/2006/relationships" r:embed="rId2"/>
        <a:stretch>
          <a:fillRect/>
        </a:stretch>
      </xdr:blipFill>
      <xdr:spPr>
        <a:xfrm>
          <a:off x="15494000" y="190500"/>
          <a:ext cx="11595100" cy="8686800"/>
        </a:xfrm>
        <a:prstGeom prst="rect">
          <a:avLst/>
        </a:prstGeom>
      </xdr:spPr>
    </xdr:pic>
    <xdr:clientData/>
  </xdr:twoCellAnchor>
  <xdr:twoCellAnchor editAs="oneCell">
    <xdr:from>
      <xdr:col>14</xdr:col>
      <xdr:colOff>225424</xdr:colOff>
      <xdr:row>44</xdr:row>
      <xdr:rowOff>25400</xdr:rowOff>
    </xdr:from>
    <xdr:to>
      <xdr:col>22</xdr:col>
      <xdr:colOff>311149</xdr:colOff>
      <xdr:row>99</xdr:row>
      <xdr:rowOff>195279</xdr:rowOff>
    </xdr:to>
    <xdr:pic>
      <xdr:nvPicPr>
        <xdr:cNvPr id="2" name="Picture 1">
          <a:extLst>
            <a:ext uri="{FF2B5EF4-FFF2-40B4-BE49-F238E27FC236}">
              <a16:creationId xmlns:a16="http://schemas.microsoft.com/office/drawing/2014/main" id="{C88B5139-AA11-5B48-B0A3-14C8DCBFD84D}"/>
            </a:ext>
          </a:extLst>
        </xdr:cNvPr>
        <xdr:cNvPicPr>
          <a:picLocks noChangeAspect="1"/>
        </xdr:cNvPicPr>
      </xdr:nvPicPr>
      <xdr:blipFill>
        <a:blip xmlns:r="http://schemas.openxmlformats.org/officeDocument/2006/relationships" r:embed="rId3"/>
        <a:stretch>
          <a:fillRect/>
        </a:stretch>
      </xdr:blipFill>
      <xdr:spPr>
        <a:xfrm>
          <a:off x="15503524" y="8991600"/>
          <a:ext cx="11617325" cy="1134587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D25"/>
  <sheetViews>
    <sheetView workbookViewId="0">
      <selection activeCell="C5" sqref="C5"/>
    </sheetView>
  </sheetViews>
  <sheetFormatPr baseColWidth="10" defaultColWidth="10.7109375" defaultRowHeight="16"/>
  <cols>
    <col min="1" max="1" width="3.42578125" style="27" customWidth="1"/>
    <col min="2" max="2" width="11.42578125" style="19" customWidth="1"/>
    <col min="3" max="3" width="38.42578125" style="19" customWidth="1"/>
    <col min="4" max="16384" width="10.7109375" style="19"/>
  </cols>
  <sheetData>
    <row r="1" spans="1:4" s="25" customFormat="1">
      <c r="A1" s="23"/>
      <c r="B1" s="24"/>
      <c r="C1" s="24"/>
    </row>
    <row r="2" spans="1:4" ht="21">
      <c r="A2" s="1"/>
      <c r="B2" s="26" t="s">
        <v>5</v>
      </c>
      <c r="C2" s="26"/>
    </row>
    <row r="3" spans="1:4">
      <c r="A3" s="1"/>
      <c r="B3" s="8"/>
      <c r="C3" s="8"/>
    </row>
    <row r="4" spans="1:4">
      <c r="A4" s="1"/>
      <c r="B4" s="2" t="s">
        <v>6</v>
      </c>
      <c r="C4" s="3" t="s">
        <v>69</v>
      </c>
    </row>
    <row r="5" spans="1:4">
      <c r="A5" s="1"/>
      <c r="B5" s="4" t="s">
        <v>31</v>
      </c>
      <c r="C5" s="5" t="s">
        <v>42</v>
      </c>
    </row>
    <row r="6" spans="1:4">
      <c r="A6" s="1"/>
      <c r="B6" s="6" t="s">
        <v>8</v>
      </c>
      <c r="C6" s="7" t="s">
        <v>9</v>
      </c>
    </row>
    <row r="7" spans="1:4">
      <c r="A7" s="1"/>
      <c r="B7" s="8"/>
      <c r="C7" s="8"/>
    </row>
    <row r="8" spans="1:4">
      <c r="A8" s="1"/>
      <c r="B8" s="8"/>
      <c r="C8" s="8"/>
    </row>
    <row r="9" spans="1:4">
      <c r="A9" s="1"/>
      <c r="B9" s="50" t="s">
        <v>16</v>
      </c>
      <c r="C9" s="51"/>
      <c r="D9" s="98"/>
    </row>
    <row r="10" spans="1:4">
      <c r="A10" s="1"/>
      <c r="B10" s="52"/>
      <c r="C10" s="53"/>
      <c r="D10" s="99"/>
    </row>
    <row r="11" spans="1:4">
      <c r="A11" s="1"/>
      <c r="B11" s="52" t="s">
        <v>17</v>
      </c>
      <c r="C11" s="54" t="s">
        <v>18</v>
      </c>
      <c r="D11" s="99"/>
    </row>
    <row r="12" spans="1:4" ht="17" thickBot="1">
      <c r="A12" s="1"/>
      <c r="B12" s="52"/>
      <c r="C12" s="11" t="s">
        <v>19</v>
      </c>
      <c r="D12" s="99"/>
    </row>
    <row r="13" spans="1:4" ht="17" thickBot="1">
      <c r="A13" s="1"/>
      <c r="B13" s="52"/>
      <c r="C13" s="55" t="s">
        <v>20</v>
      </c>
      <c r="D13" s="99"/>
    </row>
    <row r="14" spans="1:4">
      <c r="A14" s="1"/>
      <c r="B14" s="52"/>
      <c r="C14" s="53" t="s">
        <v>21</v>
      </c>
      <c r="D14" s="99"/>
    </row>
    <row r="15" spans="1:4">
      <c r="A15" s="1"/>
      <c r="B15" s="52"/>
      <c r="C15" s="53"/>
      <c r="D15" s="99"/>
    </row>
    <row r="16" spans="1:4">
      <c r="A16" s="1"/>
      <c r="B16" s="52" t="s">
        <v>22</v>
      </c>
      <c r="C16" s="56" t="s">
        <v>23</v>
      </c>
      <c r="D16" s="99"/>
    </row>
    <row r="17" spans="1:4">
      <c r="A17" s="1"/>
      <c r="B17" s="52"/>
      <c r="C17" s="57" t="s">
        <v>24</v>
      </c>
      <c r="D17" s="99"/>
    </row>
    <row r="18" spans="1:4">
      <c r="A18" s="1"/>
      <c r="B18" s="52"/>
      <c r="C18" s="58" t="s">
        <v>25</v>
      </c>
      <c r="D18" s="99"/>
    </row>
    <row r="19" spans="1:4">
      <c r="A19" s="1"/>
      <c r="B19" s="52"/>
      <c r="C19" s="59" t="s">
        <v>26</v>
      </c>
      <c r="D19" s="99"/>
    </row>
    <row r="20" spans="1:4">
      <c r="A20" s="1"/>
      <c r="B20" s="60"/>
      <c r="C20" s="61" t="s">
        <v>27</v>
      </c>
      <c r="D20" s="99"/>
    </row>
    <row r="21" spans="1:4">
      <c r="A21" s="1"/>
      <c r="B21" s="60"/>
      <c r="C21" s="62" t="s">
        <v>28</v>
      </c>
      <c r="D21" s="99"/>
    </row>
    <row r="22" spans="1:4">
      <c r="A22" s="1"/>
      <c r="B22" s="60"/>
      <c r="C22" s="63" t="s">
        <v>29</v>
      </c>
      <c r="D22" s="99"/>
    </row>
    <row r="23" spans="1:4">
      <c r="B23" s="60"/>
      <c r="C23" s="64" t="s">
        <v>30</v>
      </c>
      <c r="D23" s="99"/>
    </row>
    <row r="24" spans="1:4">
      <c r="B24" s="27"/>
      <c r="D24" s="99"/>
    </row>
    <row r="25" spans="1:4">
      <c r="B25" s="100"/>
      <c r="C25" s="101"/>
      <c r="D25" s="102"/>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J29"/>
  <sheetViews>
    <sheetView tabSelected="1" workbookViewId="0">
      <selection activeCell="G23" sqref="G23"/>
    </sheetView>
  </sheetViews>
  <sheetFormatPr baseColWidth="10" defaultColWidth="10.7109375" defaultRowHeight="16"/>
  <cols>
    <col min="1" max="2" width="3.42578125" style="30" customWidth="1"/>
    <col min="3" max="3" width="54.7109375" style="30" customWidth="1"/>
    <col min="4" max="4" width="9.42578125" style="30" customWidth="1"/>
    <col min="5" max="5" width="15.42578125" style="30" customWidth="1"/>
    <col min="6" max="6" width="4.42578125" style="30" customWidth="1"/>
    <col min="7" max="7" width="37.85546875" style="30" customWidth="1"/>
    <col min="8" max="8" width="5.140625" style="30" customWidth="1"/>
    <col min="9" max="9" width="42.42578125" style="30" customWidth="1"/>
    <col min="10" max="10" width="5.42578125" style="30" customWidth="1"/>
    <col min="11" max="16384" width="10.7109375" style="30"/>
  </cols>
  <sheetData>
    <row r="1" spans="2:10">
      <c r="D1" s="31"/>
    </row>
    <row r="2" spans="2:10">
      <c r="B2" s="128" t="s">
        <v>39</v>
      </c>
      <c r="C2" s="129"/>
      <c r="D2" s="129"/>
      <c r="E2" s="130"/>
      <c r="F2" s="31"/>
      <c r="G2" s="31"/>
    </row>
    <row r="3" spans="2:10">
      <c r="B3" s="131"/>
      <c r="C3" s="132"/>
      <c r="D3" s="132"/>
      <c r="E3" s="133"/>
      <c r="F3" s="31"/>
      <c r="G3" s="31"/>
    </row>
    <row r="4" spans="2:10">
      <c r="B4" s="131"/>
      <c r="C4" s="132"/>
      <c r="D4" s="132"/>
      <c r="E4" s="133"/>
      <c r="F4" s="31"/>
      <c r="G4" s="31"/>
    </row>
    <row r="5" spans="2:10">
      <c r="B5" s="134"/>
      <c r="C5" s="135"/>
      <c r="D5" s="135"/>
      <c r="E5" s="136"/>
      <c r="F5" s="31"/>
      <c r="G5" s="31"/>
    </row>
    <row r="6" spans="2:10">
      <c r="C6" s="31"/>
      <c r="D6" s="31"/>
      <c r="E6" s="31"/>
      <c r="F6" s="31"/>
      <c r="G6" s="31"/>
    </row>
    <row r="7" spans="2:10" ht="17" thickBot="1">
      <c r="D7" s="31"/>
    </row>
    <row r="8" spans="2:10">
      <c r="B8" s="32"/>
      <c r="C8" s="18"/>
      <c r="D8" s="18"/>
      <c r="E8" s="18"/>
      <c r="F8" s="18"/>
      <c r="G8" s="18"/>
      <c r="H8" s="18"/>
      <c r="I8" s="18"/>
      <c r="J8" s="33"/>
    </row>
    <row r="9" spans="2:10" s="22" customFormat="1">
      <c r="B9" s="20"/>
      <c r="C9" s="14" t="s">
        <v>14</v>
      </c>
      <c r="D9" s="15" t="s">
        <v>3</v>
      </c>
      <c r="E9" s="13" t="s">
        <v>1</v>
      </c>
      <c r="F9" s="14"/>
      <c r="G9" s="14" t="s">
        <v>2</v>
      </c>
      <c r="H9" s="14"/>
      <c r="I9" s="14" t="s">
        <v>0</v>
      </c>
      <c r="J9" s="66"/>
    </row>
    <row r="10" spans="2:10" s="22" customFormat="1">
      <c r="B10" s="21"/>
      <c r="C10" s="11"/>
      <c r="D10" s="28"/>
      <c r="E10" s="11"/>
      <c r="F10" s="11"/>
      <c r="G10" s="11"/>
      <c r="H10" s="11"/>
      <c r="I10" s="11"/>
      <c r="J10" s="12"/>
    </row>
    <row r="11" spans="2:10" s="22" customFormat="1" ht="17" thickBot="1">
      <c r="B11" s="21"/>
      <c r="C11" s="11" t="s">
        <v>32</v>
      </c>
      <c r="D11" s="28"/>
      <c r="E11" s="11"/>
      <c r="F11" s="11"/>
      <c r="G11" s="11"/>
      <c r="H11" s="11"/>
      <c r="I11" s="11"/>
      <c r="J11" s="12"/>
    </row>
    <row r="12" spans="2:10" s="103" customFormat="1" ht="17" thickBot="1">
      <c r="B12" s="104"/>
      <c r="C12" s="105" t="s">
        <v>44</v>
      </c>
      <c r="D12" s="106" t="s">
        <v>38</v>
      </c>
      <c r="E12" s="107">
        <f>'Research data'!F7</f>
        <v>0.21127646195766087</v>
      </c>
      <c r="F12" s="105"/>
      <c r="G12" s="105" t="s">
        <v>48</v>
      </c>
      <c r="H12" s="111"/>
      <c r="I12" s="110" t="s">
        <v>65</v>
      </c>
      <c r="J12" s="108"/>
    </row>
    <row r="13" spans="2:10" s="103" customFormat="1" ht="17" thickBot="1">
      <c r="B13" s="104"/>
      <c r="C13" s="105" t="s">
        <v>45</v>
      </c>
      <c r="D13" s="106" t="s">
        <v>38</v>
      </c>
      <c r="E13" s="107">
        <f>'Research data'!F8</f>
        <v>6.1831901068958292E-2</v>
      </c>
      <c r="F13" s="105"/>
      <c r="G13" s="105" t="s">
        <v>49</v>
      </c>
      <c r="H13" s="111"/>
      <c r="I13" s="110" t="s">
        <v>65</v>
      </c>
      <c r="J13" s="108"/>
    </row>
    <row r="14" spans="2:10" s="103" customFormat="1" ht="17" thickBot="1">
      <c r="B14" s="104"/>
      <c r="C14" s="105" t="s">
        <v>46</v>
      </c>
      <c r="D14" s="106" t="s">
        <v>38</v>
      </c>
      <c r="E14" s="107">
        <f>'Research data'!F9</f>
        <v>0.62628379794592337</v>
      </c>
      <c r="F14" s="105"/>
      <c r="G14" s="105" t="s">
        <v>50</v>
      </c>
      <c r="H14" s="111"/>
      <c r="I14" s="110" t="s">
        <v>65</v>
      </c>
      <c r="J14" s="108"/>
    </row>
    <row r="15" spans="2:10" s="103" customFormat="1" ht="17" thickBot="1">
      <c r="B15" s="104"/>
      <c r="C15" s="105" t="s">
        <v>47</v>
      </c>
      <c r="D15" s="106" t="s">
        <v>38</v>
      </c>
      <c r="E15" s="107">
        <f>'Research data'!F10</f>
        <v>0.10060783902745754</v>
      </c>
      <c r="F15" s="105"/>
      <c r="G15" s="105" t="s">
        <v>51</v>
      </c>
      <c r="H15" s="111"/>
      <c r="I15" s="110" t="s">
        <v>65</v>
      </c>
      <c r="J15" s="108"/>
    </row>
    <row r="16" spans="2:10" s="103" customFormat="1" ht="17" customHeight="1">
      <c r="B16" s="104"/>
      <c r="C16" s="105"/>
      <c r="D16" s="106"/>
      <c r="E16" s="144"/>
      <c r="F16" s="105"/>
      <c r="G16" s="105"/>
      <c r="H16" s="111"/>
      <c r="I16" s="113"/>
      <c r="J16" s="108"/>
    </row>
    <row r="17" spans="1:10" s="137" customFormat="1" ht="17" thickBot="1">
      <c r="B17" s="138"/>
      <c r="C17" s="22" t="s">
        <v>74</v>
      </c>
      <c r="J17" s="139"/>
    </row>
    <row r="18" spans="1:10" s="137" customFormat="1" ht="17" thickBot="1">
      <c r="B18" s="138"/>
      <c r="C18" s="140" t="s">
        <v>75</v>
      </c>
      <c r="D18" s="106" t="s">
        <v>76</v>
      </c>
      <c r="E18" s="141">
        <v>1</v>
      </c>
      <c r="F18" s="140"/>
      <c r="G18" s="142"/>
      <c r="H18" s="140"/>
      <c r="I18" s="143" t="s">
        <v>77</v>
      </c>
      <c r="J18" s="139"/>
    </row>
    <row r="19" spans="1:10" ht="17" thickBot="1">
      <c r="A19" s="70"/>
      <c r="B19" s="71"/>
      <c r="C19" s="72"/>
      <c r="D19" s="72"/>
      <c r="E19" s="72"/>
      <c r="F19" s="72"/>
      <c r="G19" s="72"/>
      <c r="H19" s="72"/>
      <c r="I19" s="72"/>
      <c r="J19" s="73"/>
    </row>
    <row r="20" spans="1:10">
      <c r="A20" s="70"/>
      <c r="B20" s="70"/>
      <c r="C20" s="70"/>
      <c r="D20" s="70"/>
      <c r="E20" s="70"/>
      <c r="F20" s="70"/>
      <c r="G20" s="70"/>
      <c r="H20" s="70"/>
      <c r="I20" s="70"/>
      <c r="J20" s="70"/>
    </row>
    <row r="21" spans="1:10">
      <c r="A21" s="70"/>
      <c r="B21" s="70"/>
      <c r="C21" s="70"/>
      <c r="D21" s="70"/>
      <c r="E21" s="70"/>
      <c r="F21" s="70"/>
      <c r="G21" s="70"/>
      <c r="H21" s="70"/>
      <c r="I21" s="70"/>
      <c r="J21" s="70"/>
    </row>
    <row r="22" spans="1:10">
      <c r="A22" s="70"/>
      <c r="B22" s="70"/>
      <c r="C22" s="70"/>
      <c r="D22" s="70"/>
      <c r="E22" s="70"/>
      <c r="F22" s="70"/>
      <c r="G22" s="70"/>
      <c r="H22" s="70"/>
      <c r="I22" s="70"/>
      <c r="J22" s="70"/>
    </row>
    <row r="23" spans="1:10">
      <c r="A23" s="70"/>
      <c r="B23" s="70"/>
      <c r="E23" s="70"/>
      <c r="F23" s="70"/>
      <c r="G23" s="70"/>
      <c r="H23" s="70"/>
      <c r="I23" s="70"/>
      <c r="J23" s="70"/>
    </row>
    <row r="24" spans="1:10">
      <c r="A24" s="70"/>
      <c r="B24" s="70"/>
      <c r="C24" s="70"/>
      <c r="D24" s="70"/>
      <c r="E24" s="70"/>
      <c r="F24" s="70"/>
      <c r="G24" s="70"/>
      <c r="H24" s="70"/>
      <c r="I24" s="70"/>
      <c r="J24" s="70"/>
    </row>
    <row r="25" spans="1:10">
      <c r="A25" s="70"/>
      <c r="B25" s="70"/>
      <c r="C25" s="70"/>
      <c r="D25" s="70"/>
      <c r="E25" s="70"/>
      <c r="F25" s="70"/>
      <c r="G25" s="70"/>
      <c r="H25" s="70"/>
      <c r="I25" s="70"/>
      <c r="J25" s="70"/>
    </row>
    <row r="26" spans="1:10">
      <c r="A26" s="70"/>
      <c r="B26" s="70"/>
      <c r="C26" s="70"/>
      <c r="D26" s="70"/>
      <c r="E26" s="70"/>
      <c r="F26" s="70"/>
      <c r="G26" s="70"/>
      <c r="H26" s="70"/>
      <c r="I26" s="70"/>
      <c r="J26" s="70"/>
    </row>
    <row r="27" spans="1:10">
      <c r="A27" s="70"/>
      <c r="B27" s="70"/>
      <c r="C27" s="70"/>
      <c r="D27" s="70"/>
      <c r="E27" s="70"/>
      <c r="F27" s="70"/>
      <c r="G27" s="70"/>
      <c r="H27" s="70"/>
      <c r="I27" s="70"/>
      <c r="J27" s="70"/>
    </row>
    <row r="28" spans="1:10">
      <c r="A28" s="70"/>
    </row>
    <row r="29" spans="1:10">
      <c r="A29" s="70"/>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2:O12"/>
  <sheetViews>
    <sheetView workbookViewId="0">
      <selection activeCell="L34" sqref="L34"/>
    </sheetView>
  </sheetViews>
  <sheetFormatPr baseColWidth="10" defaultColWidth="10.7109375" defaultRowHeight="16"/>
  <cols>
    <col min="1" max="1" width="3.42578125" style="34" customWidth="1"/>
    <col min="2" max="2" width="3" style="34" customWidth="1"/>
    <col min="3" max="3" width="57.7109375" style="34" customWidth="1"/>
    <col min="4" max="4" width="10" style="34" customWidth="1"/>
    <col min="5" max="5" width="3" style="34" customWidth="1"/>
    <col min="6" max="6" width="18.7109375" style="34" customWidth="1"/>
    <col min="7" max="7" width="2.42578125" style="34" customWidth="1"/>
    <col min="8" max="8" width="33" style="34" customWidth="1"/>
    <col min="9" max="9" width="2.42578125" style="34" customWidth="1"/>
    <col min="10" max="10" width="22.28515625" style="34" customWidth="1"/>
    <col min="11" max="11" width="2.42578125" style="34" customWidth="1"/>
    <col min="12" max="12" width="23.42578125" style="34" customWidth="1"/>
    <col min="13" max="13" width="11" style="34" customWidth="1"/>
    <col min="14" max="14" width="2.42578125" style="34" customWidth="1"/>
    <col min="15" max="15" width="22.42578125" style="34" customWidth="1"/>
    <col min="16" max="16384" width="10.7109375" style="34"/>
  </cols>
  <sheetData>
    <row r="2" spans="2:15" ht="17" thickBot="1">
      <c r="O2" s="91"/>
    </row>
    <row r="3" spans="2:15">
      <c r="B3" s="35"/>
      <c r="C3" s="36"/>
      <c r="D3" s="36"/>
      <c r="E3" s="36"/>
      <c r="F3" s="36"/>
      <c r="G3" s="36"/>
      <c r="H3" s="36"/>
      <c r="I3" s="36"/>
      <c r="J3" s="36"/>
      <c r="K3" s="36"/>
      <c r="L3" s="36"/>
      <c r="M3" s="36"/>
      <c r="N3" s="84"/>
      <c r="O3" s="38"/>
    </row>
    <row r="4" spans="2:15" s="22" customFormat="1">
      <c r="B4" s="21"/>
      <c r="C4" s="65" t="s">
        <v>14</v>
      </c>
      <c r="D4" s="65" t="s">
        <v>3</v>
      </c>
      <c r="E4" s="65"/>
      <c r="F4" s="65" t="s">
        <v>36</v>
      </c>
      <c r="G4" s="65"/>
      <c r="H4" s="65" t="s">
        <v>40</v>
      </c>
      <c r="I4" s="65"/>
      <c r="J4" s="65" t="s">
        <v>52</v>
      </c>
      <c r="K4" s="65"/>
      <c r="L4" s="65" t="s">
        <v>33</v>
      </c>
      <c r="M4" s="11"/>
      <c r="N4" s="12"/>
    </row>
    <row r="5" spans="2:15" ht="18" customHeight="1">
      <c r="B5" s="37"/>
      <c r="C5" s="40"/>
      <c r="D5" s="38"/>
      <c r="E5" s="38"/>
      <c r="F5" s="39"/>
      <c r="G5" s="39"/>
      <c r="H5" s="39"/>
      <c r="I5" s="39"/>
      <c r="J5" s="39"/>
      <c r="K5" s="39"/>
      <c r="L5" s="85"/>
      <c r="M5" s="38"/>
      <c r="N5" s="86"/>
    </row>
    <row r="6" spans="2:15" ht="18" customHeight="1" thickBot="1">
      <c r="B6" s="37"/>
      <c r="C6" s="10" t="s">
        <v>32</v>
      </c>
      <c r="D6" s="10"/>
      <c r="E6" s="29"/>
      <c r="F6" s="9"/>
      <c r="G6" s="9"/>
      <c r="H6" s="9"/>
      <c r="I6" s="9"/>
      <c r="J6" s="9"/>
      <c r="K6" s="9"/>
      <c r="L6" s="87"/>
      <c r="M6" s="38"/>
      <c r="N6" s="86"/>
    </row>
    <row r="7" spans="2:15" s="103" customFormat="1" ht="18" customHeight="1" thickBot="1">
      <c r="B7" s="104"/>
      <c r="C7" s="105" t="s">
        <v>44</v>
      </c>
      <c r="D7" s="106" t="s">
        <v>38</v>
      </c>
      <c r="F7" s="112">
        <f>J7</f>
        <v>0.21127646195766087</v>
      </c>
      <c r="G7" s="109"/>
      <c r="H7" s="107">
        <f>Notes!E34</f>
        <v>0.11535125758889853</v>
      </c>
      <c r="I7" s="109"/>
      <c r="J7" s="107">
        <f>Notes!E28</f>
        <v>0.21127646195766087</v>
      </c>
      <c r="K7" s="109"/>
      <c r="L7" s="105"/>
      <c r="N7" s="108"/>
    </row>
    <row r="8" spans="2:15" s="103" customFormat="1" ht="18" customHeight="1" thickBot="1">
      <c r="B8" s="104"/>
      <c r="C8" s="105" t="s">
        <v>45</v>
      </c>
      <c r="D8" s="106" t="s">
        <v>38</v>
      </c>
      <c r="F8" s="112">
        <f t="shared" ref="F8:F10" si="0">J8</f>
        <v>6.1831901068958292E-2</v>
      </c>
      <c r="G8" s="109"/>
      <c r="H8" s="107">
        <f>Notes!E35</f>
        <v>0.10407632263660016</v>
      </c>
      <c r="I8" s="109"/>
      <c r="J8" s="107">
        <f>Notes!E29</f>
        <v>6.1831901068958292E-2</v>
      </c>
      <c r="K8" s="109"/>
      <c r="L8" s="105"/>
      <c r="N8" s="108"/>
    </row>
    <row r="9" spans="2:15" s="103" customFormat="1" ht="18" customHeight="1" thickBot="1">
      <c r="B9" s="104"/>
      <c r="C9" s="105" t="s">
        <v>46</v>
      </c>
      <c r="D9" s="106" t="s">
        <v>38</v>
      </c>
      <c r="F9" s="112">
        <f t="shared" si="0"/>
        <v>0.62628379794592337</v>
      </c>
      <c r="G9" s="109"/>
      <c r="H9" s="107">
        <f>Notes!E36</f>
        <v>0.7805724197745012</v>
      </c>
      <c r="I9" s="109"/>
      <c r="J9" s="107">
        <f>Notes!E30</f>
        <v>0.62628379794592337</v>
      </c>
      <c r="K9" s="109"/>
      <c r="L9" s="105"/>
      <c r="N9" s="108"/>
    </row>
    <row r="10" spans="2:15" s="103" customFormat="1" ht="18" customHeight="1" thickBot="1">
      <c r="B10" s="104"/>
      <c r="C10" s="105" t="s">
        <v>47</v>
      </c>
      <c r="D10" s="106" t="s">
        <v>38</v>
      </c>
      <c r="F10" s="112">
        <f t="shared" si="0"/>
        <v>0.10060783902745754</v>
      </c>
      <c r="G10" s="109"/>
      <c r="H10" s="107">
        <f>Notes!E37</f>
        <v>0</v>
      </c>
      <c r="I10" s="109"/>
      <c r="J10" s="107">
        <f>Notes!E31</f>
        <v>0.10060783902745754</v>
      </c>
      <c r="K10" s="109"/>
      <c r="L10" s="105"/>
      <c r="N10" s="108"/>
    </row>
    <row r="11" spans="2:15">
      <c r="B11" s="37"/>
      <c r="C11" s="38"/>
      <c r="D11" s="38"/>
      <c r="E11" s="38"/>
      <c r="F11" s="38"/>
      <c r="G11" s="38"/>
      <c r="H11" s="38"/>
      <c r="I11" s="38"/>
      <c r="J11" s="38"/>
      <c r="K11" s="38"/>
      <c r="L11" s="38"/>
      <c r="M11" s="38"/>
      <c r="N11" s="86"/>
    </row>
    <row r="12" spans="2:15" ht="17" thickBot="1">
      <c r="B12" s="88"/>
      <c r="C12" s="89"/>
      <c r="D12" s="89"/>
      <c r="E12" s="89"/>
      <c r="F12" s="89"/>
      <c r="G12" s="89"/>
      <c r="H12" s="89"/>
      <c r="I12" s="89"/>
      <c r="J12" s="89"/>
      <c r="K12" s="89"/>
      <c r="L12" s="89"/>
      <c r="M12" s="89"/>
      <c r="N12" s="90"/>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BAE954-310F-DD4E-B950-F3A9C77FFABB}">
  <sheetPr>
    <tabColor theme="6" tint="0.79998168889431442"/>
  </sheetPr>
  <dimension ref="A1:O40"/>
  <sheetViews>
    <sheetView zoomScaleNormal="100" workbookViewId="0">
      <selection activeCell="J17" sqref="J17"/>
    </sheetView>
  </sheetViews>
  <sheetFormatPr baseColWidth="10" defaultColWidth="10.7109375" defaultRowHeight="16"/>
  <cols>
    <col min="1" max="2" width="3.42578125" style="41" customWidth="1"/>
    <col min="3" max="3" width="9.42578125" style="41" customWidth="1"/>
    <col min="4" max="4" width="4" style="41" customWidth="1"/>
    <col min="5" max="5" width="13.140625" style="41" customWidth="1"/>
    <col min="6" max="6" width="10.140625" style="41" customWidth="1"/>
    <col min="7" max="13" width="10.7109375" style="41"/>
    <col min="14" max="14" width="53.28515625" style="41" customWidth="1"/>
    <col min="15" max="15" width="10.7109375" style="41"/>
    <col min="16" max="16" width="54.7109375" style="41" customWidth="1"/>
    <col min="17" max="16384" width="10.7109375" style="41"/>
  </cols>
  <sheetData>
    <row r="1" spans="1:15" ht="17" thickBot="1"/>
    <row r="2" spans="1:15">
      <c r="B2" s="42"/>
      <c r="C2" s="43"/>
      <c r="D2" s="43"/>
      <c r="E2" s="43"/>
      <c r="F2" s="43"/>
      <c r="G2" s="43"/>
      <c r="H2" s="43"/>
      <c r="I2" s="43"/>
      <c r="J2" s="43"/>
      <c r="K2" s="43"/>
      <c r="L2" s="43"/>
      <c r="M2" s="43"/>
      <c r="N2" s="44"/>
    </row>
    <row r="3" spans="1:15">
      <c r="A3" s="45"/>
      <c r="B3" s="68"/>
      <c r="C3" s="49" t="s">
        <v>0</v>
      </c>
      <c r="D3" s="49" t="s">
        <v>37</v>
      </c>
      <c r="E3" s="49" t="s">
        <v>15</v>
      </c>
      <c r="F3" s="49"/>
      <c r="G3" s="49"/>
      <c r="H3" s="46"/>
      <c r="I3" s="46"/>
      <c r="J3" s="46"/>
      <c r="K3" s="46"/>
      <c r="L3" s="46"/>
      <c r="M3" s="46"/>
      <c r="N3" s="69"/>
    </row>
    <row r="4" spans="1:15">
      <c r="B4" s="47"/>
      <c r="C4" s="48"/>
      <c r="D4" s="48"/>
      <c r="E4" s="48"/>
      <c r="F4" s="48"/>
      <c r="G4" s="48"/>
      <c r="H4" s="48"/>
      <c r="I4" s="48"/>
      <c r="J4" s="48"/>
      <c r="K4" s="48"/>
      <c r="L4" s="48"/>
      <c r="M4" s="48"/>
      <c r="N4" s="116"/>
      <c r="O4" s="48"/>
    </row>
    <row r="5" spans="1:15">
      <c r="B5" s="47"/>
      <c r="C5" s="113" t="s">
        <v>65</v>
      </c>
      <c r="D5" s="48"/>
      <c r="E5" s="48"/>
      <c r="F5" s="48"/>
      <c r="G5" s="48"/>
      <c r="H5" s="48"/>
      <c r="I5" s="48"/>
      <c r="J5" s="48"/>
      <c r="K5" s="48"/>
      <c r="L5" s="48"/>
      <c r="M5" s="48"/>
      <c r="N5" s="116"/>
      <c r="O5" s="48"/>
    </row>
    <row r="6" spans="1:15">
      <c r="B6" s="47"/>
      <c r="C6" s="48" t="s">
        <v>41</v>
      </c>
      <c r="D6" s="48"/>
      <c r="E6" s="48"/>
      <c r="F6" s="48"/>
      <c r="G6" s="48"/>
      <c r="H6" s="48"/>
      <c r="I6" s="48"/>
      <c r="J6" s="48"/>
      <c r="K6" s="48"/>
      <c r="L6" s="48"/>
      <c r="M6" s="48"/>
      <c r="N6" s="116"/>
      <c r="O6" s="48"/>
    </row>
    <row r="7" spans="1:15">
      <c r="B7" s="47"/>
      <c r="C7" s="48"/>
      <c r="D7" s="48"/>
      <c r="E7" s="48"/>
      <c r="F7" s="48"/>
      <c r="G7" s="48"/>
      <c r="H7" s="48"/>
      <c r="I7" s="48"/>
      <c r="J7" s="48"/>
      <c r="K7" s="48"/>
      <c r="L7" s="48"/>
      <c r="M7" s="48"/>
      <c r="N7" s="116"/>
      <c r="O7" s="48"/>
    </row>
    <row r="8" spans="1:15">
      <c r="B8" s="47"/>
      <c r="C8" s="48"/>
      <c r="D8" s="48" t="s">
        <v>70</v>
      </c>
      <c r="E8" s="48"/>
      <c r="F8" s="48"/>
      <c r="G8" s="48"/>
      <c r="H8" s="48"/>
      <c r="I8" s="48"/>
      <c r="J8" s="48"/>
      <c r="K8" s="48"/>
      <c r="L8" s="48"/>
      <c r="M8" s="48"/>
      <c r="N8" s="116"/>
      <c r="O8" s="48"/>
    </row>
    <row r="9" spans="1:15">
      <c r="B9" s="47"/>
      <c r="C9" s="48"/>
      <c r="D9" s="48" t="s">
        <v>67</v>
      </c>
      <c r="E9" s="48"/>
      <c r="F9" s="48"/>
      <c r="G9" s="48"/>
      <c r="H9" s="48"/>
      <c r="I9" s="48"/>
      <c r="J9" s="48"/>
      <c r="K9" s="48"/>
      <c r="L9" s="48"/>
      <c r="M9" s="48"/>
      <c r="N9" s="116"/>
      <c r="O9" s="48"/>
    </row>
    <row r="10" spans="1:15">
      <c r="B10" s="47"/>
      <c r="C10" s="48"/>
      <c r="D10" s="48" t="s">
        <v>68</v>
      </c>
      <c r="E10" s="48"/>
      <c r="F10" s="48"/>
      <c r="G10" s="48"/>
      <c r="H10" s="48"/>
      <c r="I10" s="48"/>
      <c r="J10" s="48"/>
      <c r="K10" s="48"/>
      <c r="L10" s="48"/>
      <c r="M10" s="48"/>
      <c r="N10" s="116"/>
      <c r="O10" s="48"/>
    </row>
    <row r="11" spans="1:15">
      <c r="B11" s="47"/>
      <c r="C11" s="48"/>
      <c r="D11" s="48"/>
      <c r="E11" s="48"/>
      <c r="F11" s="48"/>
      <c r="G11" s="48"/>
      <c r="H11" s="48"/>
      <c r="I11" s="48"/>
      <c r="J11" s="48"/>
      <c r="K11" s="48"/>
      <c r="L11" s="48"/>
      <c r="M11" s="48"/>
      <c r="N11" s="116"/>
      <c r="O11" s="48"/>
    </row>
    <row r="12" spans="1:15">
      <c r="B12" s="47"/>
      <c r="C12" s="48"/>
      <c r="D12" s="117" t="s">
        <v>72</v>
      </c>
      <c r="E12" s="48"/>
      <c r="F12" s="48"/>
      <c r="G12" s="48"/>
      <c r="H12" s="48"/>
      <c r="I12" s="48"/>
      <c r="J12" s="48"/>
      <c r="K12" s="48"/>
      <c r="L12" s="48"/>
      <c r="M12" s="48"/>
      <c r="N12" s="116"/>
      <c r="O12" s="48"/>
    </row>
    <row r="13" spans="1:15">
      <c r="B13" s="47"/>
      <c r="C13" s="48"/>
      <c r="D13" s="118" t="s">
        <v>73</v>
      </c>
      <c r="E13" s="48"/>
      <c r="F13" s="48"/>
      <c r="G13" s="48"/>
      <c r="H13" s="48"/>
      <c r="I13" s="48"/>
      <c r="J13" s="48"/>
      <c r="K13" s="48"/>
      <c r="L13" s="48"/>
      <c r="M13" s="48"/>
      <c r="N13" s="116"/>
      <c r="O13" s="48"/>
    </row>
    <row r="14" spans="1:15">
      <c r="B14" s="47"/>
      <c r="C14" s="48"/>
      <c r="D14" s="48"/>
      <c r="E14" s="48"/>
      <c r="F14" s="48"/>
      <c r="G14" s="48"/>
      <c r="H14" s="48"/>
      <c r="I14" s="48"/>
      <c r="J14" s="48"/>
      <c r="K14" s="48"/>
      <c r="L14" s="48"/>
      <c r="M14" s="48"/>
      <c r="N14" s="116"/>
      <c r="O14" s="48"/>
    </row>
    <row r="15" spans="1:15">
      <c r="B15" s="47"/>
      <c r="C15" s="48"/>
      <c r="D15" s="48" t="s">
        <v>53</v>
      </c>
      <c r="E15" s="48"/>
      <c r="F15" s="48"/>
      <c r="G15" s="48"/>
      <c r="H15" s="48"/>
      <c r="I15" s="48"/>
      <c r="J15" s="48"/>
      <c r="K15" s="48"/>
      <c r="L15" s="48"/>
      <c r="M15" s="48"/>
      <c r="N15" s="116"/>
      <c r="O15" s="48"/>
    </row>
    <row r="16" spans="1:15">
      <c r="B16" s="47"/>
      <c r="C16" s="48"/>
      <c r="D16" s="48" t="s">
        <v>54</v>
      </c>
      <c r="E16" s="48"/>
      <c r="F16" s="48"/>
      <c r="G16" s="48"/>
      <c r="H16" s="48"/>
      <c r="I16" s="48"/>
      <c r="J16" s="48"/>
      <c r="K16" s="48"/>
      <c r="L16" s="48"/>
      <c r="M16" s="48"/>
      <c r="N16" s="116"/>
      <c r="O16" s="48"/>
    </row>
    <row r="17" spans="2:15">
      <c r="B17" s="47"/>
      <c r="C17" s="48"/>
      <c r="D17" s="48"/>
      <c r="E17" s="48"/>
      <c r="F17" s="48"/>
      <c r="G17" s="48"/>
      <c r="H17" s="48"/>
      <c r="I17" s="48"/>
      <c r="J17" s="48"/>
      <c r="K17" s="48"/>
      <c r="L17" s="48"/>
      <c r="M17" s="48"/>
      <c r="N17" s="116"/>
      <c r="O17" s="48"/>
    </row>
    <row r="18" spans="2:15">
      <c r="B18" s="47"/>
      <c r="C18" s="48"/>
      <c r="D18" s="48" t="s">
        <v>55</v>
      </c>
      <c r="E18" s="48"/>
      <c r="F18" s="48"/>
      <c r="G18" s="48"/>
      <c r="H18" s="48"/>
      <c r="I18" s="48"/>
      <c r="J18" s="48"/>
      <c r="K18" s="48"/>
      <c r="L18" s="48"/>
      <c r="M18" s="48"/>
      <c r="N18" s="116"/>
      <c r="O18" s="48"/>
    </row>
    <row r="19" spans="2:15">
      <c r="B19" s="47"/>
      <c r="C19" s="48"/>
      <c r="D19" s="48"/>
      <c r="E19" s="119" t="s">
        <v>71</v>
      </c>
      <c r="F19" s="119" t="s">
        <v>56</v>
      </c>
      <c r="G19" s="120" t="s">
        <v>52</v>
      </c>
      <c r="H19" s="48"/>
      <c r="I19" s="48"/>
      <c r="J19" s="48"/>
      <c r="K19" s="48"/>
      <c r="L19" s="48"/>
      <c r="M19" s="48"/>
      <c r="N19" s="116"/>
      <c r="O19" s="48"/>
    </row>
    <row r="20" spans="2:15">
      <c r="B20" s="47"/>
      <c r="C20" s="48"/>
      <c r="D20" s="48"/>
      <c r="E20" s="121" t="s">
        <v>57</v>
      </c>
      <c r="F20" s="122">
        <f>0.77+0.56</f>
        <v>1.33</v>
      </c>
      <c r="G20" s="122">
        <f>20.16/7.2</f>
        <v>2.8</v>
      </c>
      <c r="H20" s="48"/>
      <c r="I20" s="48"/>
      <c r="J20" s="48"/>
      <c r="K20" s="48"/>
      <c r="L20" s="48"/>
      <c r="M20" s="48"/>
      <c r="N20" s="116"/>
      <c r="O20" s="48"/>
    </row>
    <row r="21" spans="2:15">
      <c r="B21" s="47"/>
      <c r="C21" s="48"/>
      <c r="D21" s="48"/>
      <c r="E21" s="121" t="s">
        <v>58</v>
      </c>
      <c r="F21" s="122">
        <v>1.2</v>
      </c>
      <c r="G21" s="122">
        <f>5.9/7.2</f>
        <v>0.81944444444444442</v>
      </c>
      <c r="H21" s="48"/>
      <c r="I21" s="48"/>
      <c r="J21" s="48"/>
      <c r="K21" s="48"/>
      <c r="L21" s="48"/>
      <c r="M21" s="48"/>
      <c r="N21" s="116"/>
      <c r="O21" s="48"/>
    </row>
    <row r="22" spans="2:15">
      <c r="B22" s="47"/>
      <c r="C22" s="48"/>
      <c r="D22" s="48"/>
      <c r="E22" s="121" t="s">
        <v>59</v>
      </c>
      <c r="F22" s="122">
        <f>7+2</f>
        <v>9</v>
      </c>
      <c r="G22" s="122">
        <f>6.3+2</f>
        <v>8.3000000000000007</v>
      </c>
      <c r="H22" s="48"/>
      <c r="I22" s="48"/>
      <c r="J22" s="48"/>
      <c r="K22" s="48"/>
      <c r="L22" s="48"/>
      <c r="M22" s="48"/>
      <c r="N22" s="116"/>
      <c r="O22" s="48"/>
    </row>
    <row r="23" spans="2:15">
      <c r="B23" s="47"/>
      <c r="C23" s="48"/>
      <c r="D23" s="48"/>
      <c r="E23" s="121" t="s">
        <v>60</v>
      </c>
      <c r="F23" s="122"/>
      <c r="G23" s="122">
        <f>24/7.2-2</f>
        <v>1.333333333333333</v>
      </c>
      <c r="H23" s="48"/>
      <c r="I23" s="48"/>
      <c r="J23" s="48"/>
      <c r="K23" s="48"/>
      <c r="L23" s="48"/>
      <c r="M23" s="48"/>
      <c r="N23" s="116"/>
      <c r="O23" s="48"/>
    </row>
    <row r="24" spans="2:15">
      <c r="B24" s="47"/>
      <c r="C24" s="48"/>
      <c r="D24" s="48"/>
      <c r="E24" s="123" t="s">
        <v>61</v>
      </c>
      <c r="F24" s="115">
        <f>SUM(F20:F23)</f>
        <v>11.530000000000001</v>
      </c>
      <c r="G24" s="115">
        <f>SUM(G20:G23)</f>
        <v>13.252777777777776</v>
      </c>
      <c r="H24" s="48"/>
      <c r="I24" s="48"/>
      <c r="J24" s="48"/>
      <c r="K24" s="48"/>
      <c r="L24" s="48"/>
      <c r="M24" s="48"/>
      <c r="N24" s="116"/>
      <c r="O24" s="48"/>
    </row>
    <row r="25" spans="2:15">
      <c r="B25" s="47"/>
      <c r="C25" s="48"/>
      <c r="D25" s="48"/>
      <c r="E25" s="48"/>
      <c r="F25" s="48"/>
      <c r="G25" s="48"/>
      <c r="H25" s="48"/>
      <c r="I25" s="48"/>
      <c r="J25" s="48"/>
      <c r="K25" s="48"/>
      <c r="L25" s="48"/>
      <c r="M25" s="48"/>
      <c r="N25" s="116"/>
      <c r="O25" s="48"/>
    </row>
    <row r="26" spans="2:15">
      <c r="B26" s="47"/>
      <c r="C26" s="48"/>
      <c r="D26" s="48" t="s">
        <v>62</v>
      </c>
      <c r="E26" s="48"/>
      <c r="F26" s="48"/>
      <c r="G26" s="48"/>
      <c r="H26" s="48"/>
      <c r="I26" s="48"/>
      <c r="J26" s="48"/>
      <c r="K26" s="48"/>
      <c r="L26" s="48"/>
      <c r="M26" s="48"/>
      <c r="N26" s="116"/>
      <c r="O26" s="48"/>
    </row>
    <row r="27" spans="2:15">
      <c r="B27" s="47"/>
      <c r="C27" s="48"/>
      <c r="D27" s="48"/>
      <c r="E27" s="120" t="s">
        <v>52</v>
      </c>
      <c r="F27" s="48"/>
      <c r="G27" s="48"/>
      <c r="H27" s="48"/>
      <c r="I27" s="48"/>
      <c r="J27" s="48"/>
      <c r="K27" s="48"/>
      <c r="L27" s="48"/>
      <c r="M27" s="48"/>
      <c r="N27" s="116"/>
      <c r="O27" s="48"/>
    </row>
    <row r="28" spans="2:15">
      <c r="B28" s="47"/>
      <c r="C28" s="48"/>
      <c r="D28" s="48"/>
      <c r="E28" s="48">
        <f>G20/$G$24</f>
        <v>0.21127646195766087</v>
      </c>
      <c r="F28" s="67" t="s">
        <v>38</v>
      </c>
      <c r="G28" s="113" t="s">
        <v>44</v>
      </c>
      <c r="H28" s="48"/>
      <c r="I28" s="48"/>
      <c r="J28" s="48"/>
      <c r="K28" s="48"/>
      <c r="L28" s="48"/>
      <c r="M28" s="48"/>
      <c r="N28" s="116"/>
      <c r="O28" s="48"/>
    </row>
    <row r="29" spans="2:15">
      <c r="B29" s="47"/>
      <c r="C29" s="48"/>
      <c r="D29" s="48"/>
      <c r="E29" s="48">
        <f t="shared" ref="E29:E31" si="0">G21/$G$24</f>
        <v>6.1831901068958292E-2</v>
      </c>
      <c r="F29" s="67" t="s">
        <v>38</v>
      </c>
      <c r="G29" s="113" t="s">
        <v>45</v>
      </c>
      <c r="H29" s="48"/>
      <c r="I29" s="48"/>
      <c r="J29" s="48"/>
      <c r="K29" s="48"/>
      <c r="L29" s="48"/>
      <c r="M29" s="48"/>
      <c r="N29" s="116"/>
      <c r="O29" s="48"/>
    </row>
    <row r="30" spans="2:15">
      <c r="B30" s="47"/>
      <c r="C30" s="48"/>
      <c r="D30" s="48"/>
      <c r="E30" s="48">
        <f t="shared" si="0"/>
        <v>0.62628379794592337</v>
      </c>
      <c r="F30" s="67" t="s">
        <v>38</v>
      </c>
      <c r="G30" s="113" t="s">
        <v>46</v>
      </c>
      <c r="H30" s="48"/>
      <c r="I30" s="48"/>
      <c r="J30" s="48"/>
      <c r="K30" s="48"/>
      <c r="L30" s="48"/>
      <c r="M30" s="48"/>
      <c r="N30" s="116"/>
      <c r="O30" s="48"/>
    </row>
    <row r="31" spans="2:15">
      <c r="B31" s="47"/>
      <c r="C31" s="48"/>
      <c r="D31" s="48"/>
      <c r="E31" s="48">
        <f t="shared" si="0"/>
        <v>0.10060783902745754</v>
      </c>
      <c r="F31" s="67" t="s">
        <v>38</v>
      </c>
      <c r="G31" s="113" t="s">
        <v>47</v>
      </c>
      <c r="H31" s="48"/>
      <c r="I31" s="48"/>
      <c r="J31" s="48"/>
      <c r="K31" s="48"/>
      <c r="L31" s="48"/>
      <c r="M31" s="48"/>
      <c r="N31" s="116"/>
      <c r="O31" s="48"/>
    </row>
    <row r="32" spans="2:15">
      <c r="B32" s="47"/>
      <c r="C32" s="48"/>
      <c r="D32" s="48"/>
      <c r="E32" s="48"/>
      <c r="F32" s="48"/>
      <c r="G32" s="48"/>
      <c r="H32" s="48"/>
      <c r="I32" s="48"/>
      <c r="J32" s="48"/>
      <c r="K32" s="48"/>
      <c r="L32" s="48"/>
      <c r="M32" s="48"/>
      <c r="N32" s="116"/>
      <c r="O32" s="48"/>
    </row>
    <row r="33" spans="2:15">
      <c r="B33" s="47"/>
      <c r="C33" s="48"/>
      <c r="D33" s="48"/>
      <c r="E33" s="120" t="s">
        <v>56</v>
      </c>
      <c r="F33" s="48"/>
      <c r="G33" s="67"/>
      <c r="H33" s="113"/>
      <c r="I33" s="48"/>
      <c r="J33" s="48"/>
      <c r="K33" s="48"/>
      <c r="L33" s="48"/>
      <c r="M33" s="48"/>
      <c r="N33" s="116"/>
      <c r="O33" s="48"/>
    </row>
    <row r="34" spans="2:15">
      <c r="B34" s="47"/>
      <c r="C34" s="48"/>
      <c r="D34" s="48"/>
      <c r="E34" s="124">
        <f>F20/$F$24</f>
        <v>0.11535125758889853</v>
      </c>
      <c r="F34" s="67" t="s">
        <v>38</v>
      </c>
      <c r="G34" s="113" t="s">
        <v>44</v>
      </c>
      <c r="H34" s="48"/>
      <c r="I34" s="48"/>
      <c r="J34" s="48"/>
      <c r="K34" s="48"/>
      <c r="L34" s="48"/>
      <c r="M34" s="48"/>
      <c r="N34" s="116"/>
      <c r="O34" s="48"/>
    </row>
    <row r="35" spans="2:15">
      <c r="B35" s="47"/>
      <c r="C35" s="48"/>
      <c r="D35" s="48"/>
      <c r="E35" s="124">
        <f t="shared" ref="E35:E37" si="1">F21/$F$24</f>
        <v>0.10407632263660016</v>
      </c>
      <c r="F35" s="67" t="s">
        <v>38</v>
      </c>
      <c r="G35" s="113" t="s">
        <v>45</v>
      </c>
      <c r="H35" s="48"/>
      <c r="I35" s="48"/>
      <c r="J35" s="48"/>
      <c r="K35" s="48"/>
      <c r="L35" s="48"/>
      <c r="M35" s="48"/>
      <c r="N35" s="116"/>
      <c r="O35" s="48"/>
    </row>
    <row r="36" spans="2:15">
      <c r="B36" s="47"/>
      <c r="C36" s="48"/>
      <c r="D36" s="48"/>
      <c r="E36" s="124">
        <f t="shared" si="1"/>
        <v>0.7805724197745012</v>
      </c>
      <c r="F36" s="67" t="s">
        <v>38</v>
      </c>
      <c r="G36" s="113" t="s">
        <v>46</v>
      </c>
      <c r="H36" s="48"/>
      <c r="I36" s="48"/>
      <c r="J36" s="48"/>
      <c r="K36" s="48"/>
      <c r="L36" s="48"/>
      <c r="M36" s="48"/>
      <c r="N36" s="116"/>
      <c r="O36" s="48"/>
    </row>
    <row r="37" spans="2:15">
      <c r="B37" s="47"/>
      <c r="C37" s="48"/>
      <c r="D37" s="48"/>
      <c r="E37" s="124">
        <f t="shared" si="1"/>
        <v>0</v>
      </c>
      <c r="F37" s="67" t="s">
        <v>38</v>
      </c>
      <c r="G37" s="113" t="s">
        <v>47</v>
      </c>
      <c r="H37" s="48"/>
      <c r="I37" s="48"/>
      <c r="J37" s="48"/>
      <c r="K37" s="48"/>
      <c r="L37" s="48"/>
      <c r="M37" s="48"/>
      <c r="N37" s="116"/>
      <c r="O37" s="48"/>
    </row>
    <row r="38" spans="2:15">
      <c r="B38" s="47"/>
      <c r="C38" s="48"/>
      <c r="D38" s="48"/>
      <c r="E38" s="48"/>
      <c r="F38" s="48"/>
      <c r="G38" s="48"/>
      <c r="H38" s="48"/>
      <c r="I38" s="48"/>
      <c r="J38" s="48"/>
      <c r="K38" s="48"/>
      <c r="L38" s="48"/>
      <c r="M38" s="48"/>
      <c r="N38" s="116"/>
      <c r="O38" s="48"/>
    </row>
    <row r="39" spans="2:15">
      <c r="B39" s="47"/>
      <c r="C39" s="48"/>
      <c r="D39" s="48"/>
      <c r="E39" s="48"/>
      <c r="F39" s="48"/>
      <c r="G39" s="48"/>
      <c r="H39" s="48"/>
      <c r="I39" s="48"/>
      <c r="J39" s="48"/>
      <c r="K39" s="48"/>
      <c r="L39" s="48"/>
      <c r="M39" s="48"/>
      <c r="N39" s="116"/>
      <c r="O39" s="48"/>
    </row>
    <row r="40" spans="2:15" ht="17" thickBot="1">
      <c r="B40" s="125"/>
      <c r="C40" s="126"/>
      <c r="D40" s="126"/>
      <c r="E40" s="126"/>
      <c r="F40" s="126"/>
      <c r="G40" s="126"/>
      <c r="H40" s="126"/>
      <c r="I40" s="126"/>
      <c r="J40" s="126"/>
      <c r="K40" s="126"/>
      <c r="L40" s="126"/>
      <c r="M40" s="126"/>
      <c r="N40" s="127"/>
      <c r="O40" s="48"/>
    </row>
  </sheetData>
  <pageMargins left="0.75" right="0.75" top="1" bottom="1" header="0.5" footer="0.5"/>
  <pageSetup paperSize="9" orientation="portrait" horizontalDpi="4294967292" verticalDpi="4294967292"/>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6EEA00-89A6-3240-8ACD-7763DC3F419C}">
  <sheetPr>
    <tabColor theme="6" tint="0.79998168889431442"/>
  </sheetPr>
  <dimension ref="B1:J10"/>
  <sheetViews>
    <sheetView workbookViewId="0">
      <selection activeCell="G21" sqref="G21"/>
    </sheetView>
  </sheetViews>
  <sheetFormatPr baseColWidth="10" defaultColWidth="33.140625" defaultRowHeight="16"/>
  <cols>
    <col min="1" max="1" width="3.42578125" style="74" customWidth="1"/>
    <col min="2" max="2" width="6.42578125" style="74" customWidth="1"/>
    <col min="3" max="3" width="27.85546875" style="74" customWidth="1"/>
    <col min="4" max="4" width="16.140625" style="74" customWidth="1"/>
    <col min="5" max="5" width="10.140625" style="74" customWidth="1"/>
    <col min="6" max="7" width="13.140625" style="74" customWidth="1"/>
    <col min="8" max="8" width="12.42578125" style="75" customWidth="1"/>
    <col min="9" max="9" width="31.42578125" style="75" customWidth="1"/>
    <col min="10" max="10" width="98.42578125" style="74" customWidth="1"/>
    <col min="11" max="16384" width="33.140625" style="74"/>
  </cols>
  <sheetData>
    <row r="1" spans="2:10" ht="17" thickBot="1"/>
    <row r="2" spans="2:10">
      <c r="B2" s="83"/>
      <c r="C2" s="81"/>
      <c r="D2" s="81"/>
      <c r="E2" s="81"/>
      <c r="F2" s="81"/>
      <c r="G2" s="81"/>
      <c r="H2" s="82"/>
      <c r="I2" s="82"/>
      <c r="J2" s="92"/>
    </row>
    <row r="3" spans="2:10">
      <c r="B3" s="77"/>
      <c r="C3" s="11" t="s">
        <v>10</v>
      </c>
      <c r="D3" s="11"/>
      <c r="E3" s="11"/>
      <c r="F3" s="11"/>
      <c r="G3" s="11"/>
      <c r="H3" s="16"/>
      <c r="I3" s="16"/>
      <c r="J3" s="93"/>
    </row>
    <row r="4" spans="2:10">
      <c r="B4" s="77"/>
      <c r="C4" s="76"/>
      <c r="D4" s="76"/>
      <c r="E4" s="76"/>
      <c r="F4" s="76"/>
      <c r="G4" s="76"/>
      <c r="H4" s="80"/>
      <c r="I4" s="80"/>
      <c r="J4" s="93"/>
    </row>
    <row r="5" spans="2:10">
      <c r="B5" s="79"/>
      <c r="C5" s="13" t="s">
        <v>11</v>
      </c>
      <c r="D5" s="13" t="s">
        <v>0</v>
      </c>
      <c r="E5" s="13" t="s">
        <v>7</v>
      </c>
      <c r="F5" s="13" t="s">
        <v>12</v>
      </c>
      <c r="G5" s="13" t="s">
        <v>34</v>
      </c>
      <c r="H5" s="17" t="s">
        <v>13</v>
      </c>
      <c r="I5" s="17" t="s">
        <v>35</v>
      </c>
      <c r="J5" s="66" t="s">
        <v>4</v>
      </c>
    </row>
    <row r="6" spans="2:10">
      <c r="B6" s="77"/>
      <c r="C6" s="11"/>
      <c r="D6" s="11"/>
      <c r="E6" s="11"/>
      <c r="F6" s="11"/>
      <c r="G6" s="11"/>
      <c r="H6" s="16"/>
      <c r="I6" s="16"/>
      <c r="J6" s="12"/>
    </row>
    <row r="7" spans="2:10">
      <c r="B7" s="77"/>
      <c r="C7" s="113" t="s">
        <v>63</v>
      </c>
      <c r="D7" s="41" t="s">
        <v>41</v>
      </c>
      <c r="E7" s="76"/>
      <c r="F7" s="76">
        <v>2019</v>
      </c>
      <c r="G7" s="76">
        <v>2019</v>
      </c>
      <c r="H7" s="78">
        <v>44531</v>
      </c>
      <c r="I7" s="76"/>
      <c r="J7" s="93" t="s">
        <v>43</v>
      </c>
    </row>
    <row r="8" spans="2:10">
      <c r="B8" s="77"/>
      <c r="C8" s="76"/>
      <c r="D8" s="76"/>
      <c r="E8" s="76"/>
      <c r="F8" s="76"/>
      <c r="G8" s="76"/>
      <c r="H8" s="80"/>
      <c r="I8" s="80"/>
      <c r="J8" s="93"/>
    </row>
    <row r="9" spans="2:10">
      <c r="B9" s="77"/>
      <c r="C9" s="113" t="s">
        <v>63</v>
      </c>
      <c r="D9" s="113" t="s">
        <v>65</v>
      </c>
      <c r="E9" s="76"/>
      <c r="F9" s="76">
        <v>2021</v>
      </c>
      <c r="G9" s="76">
        <v>2021</v>
      </c>
      <c r="H9" s="114" t="s">
        <v>64</v>
      </c>
      <c r="I9" s="80"/>
      <c r="J9" s="93" t="s">
        <v>66</v>
      </c>
    </row>
    <row r="10" spans="2:10" ht="17" thickBot="1">
      <c r="B10" s="94"/>
      <c r="C10" s="95"/>
      <c r="D10" s="95"/>
      <c r="E10" s="95"/>
      <c r="F10" s="95"/>
      <c r="G10" s="95"/>
      <c r="H10" s="96"/>
      <c r="I10" s="96"/>
      <c r="J10" s="97"/>
    </row>
  </sheetData>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Notes</vt:lpstr>
      <vt:lpstr>Sources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Quintel</cp:lastModifiedBy>
  <cp:lastPrinted>2015-02-13T09:40:54Z</cp:lastPrinted>
  <dcterms:created xsi:type="dcterms:W3CDTF">2011-10-26T09:05:09Z</dcterms:created>
  <dcterms:modified xsi:type="dcterms:W3CDTF">2021-12-10T14:05:30Z</dcterms:modified>
</cp:coreProperties>
</file>